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URATELE\POWERPOINT\"/>
    </mc:Choice>
  </mc:AlternateContent>
  <xr:revisionPtr revIDLastSave="0" documentId="13_ncr:1_{4C48BF63-053E-4A76-94D6-197FA947C1B0}" xr6:coauthVersionLast="37" xr6:coauthVersionMax="37" xr10:uidLastSave="{00000000-0000-0000-0000-000000000000}"/>
  <bookViews>
    <workbookView xWindow="0" yWindow="0" windowWidth="28800" windowHeight="12210" xr2:uid="{00000000-000D-0000-FFFF-FFFF00000000}"/>
  </bookViews>
  <sheets>
    <sheet name="Blad1" sheetId="1" r:id="rId1"/>
    <sheet name="Blad2" sheetId="2" r:id="rId2"/>
    <sheet name="Blad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38" i="1"/>
  <c r="E33" i="1"/>
  <c r="E22" i="1"/>
  <c r="E18" i="1"/>
  <c r="E17" i="1"/>
  <c r="E14" i="1"/>
  <c r="E13" i="1"/>
  <c r="E12" i="1"/>
  <c r="E7" i="1"/>
  <c r="E24" i="1" l="1"/>
  <c r="E25" i="1" l="1"/>
  <c r="E27" i="1" s="1"/>
  <c r="E40" i="1" s="1"/>
  <c r="C49" i="1" s="1"/>
  <c r="C66" i="1" s="1"/>
  <c r="E26" i="1" l="1"/>
  <c r="E42" i="1"/>
  <c r="E47" i="1" s="1"/>
  <c r="F40" i="1"/>
</calcChain>
</file>

<file path=xl/sharedStrings.xml><?xml version="1.0" encoding="utf-8"?>
<sst xmlns="http://schemas.openxmlformats.org/spreadsheetml/2006/main" count="96" uniqueCount="68">
  <si>
    <t>VERGOEDINGSPRINCIPE C</t>
  </si>
  <si>
    <t>VERGOEDINGSPRINCIPE D</t>
  </si>
  <si>
    <t>PARAMETER</t>
  </si>
  <si>
    <t>SUBSALDO</t>
  </si>
  <si>
    <t>HOEVEELHEID</t>
  </si>
  <si>
    <t>BRIEVEN</t>
  </si>
  <si>
    <t>KM-VERGOEDING</t>
  </si>
  <si>
    <t>VERGOEDINGSPRINCIPE E</t>
  </si>
  <si>
    <t>BTW. 21 %</t>
  </si>
  <si>
    <t>DOORSTORTINGSBEDRAG</t>
  </si>
  <si>
    <t>TOTAAL</t>
  </si>
  <si>
    <t>UITSPLITSING</t>
  </si>
  <si>
    <t>, te vermeerderen met tussentijdse interesten.</t>
  </si>
  <si>
    <t>ROLNUMMER</t>
  </si>
  <si>
    <t>BEVOORRECHTE SCHULDEISERS</t>
  </si>
  <si>
    <t>GEWONE SCHULDEISERS</t>
  </si>
  <si>
    <t>BETAALD VIA RUBRIEKREKENING</t>
  </si>
  <si>
    <t xml:space="preserve">UITSPLITSING </t>
  </si>
  <si>
    <t>TOTAAL (MAXIMAAL TOE TE KENNEN FACTUURBEDRAG)</t>
  </si>
  <si>
    <t xml:space="preserve">CONTROLE </t>
  </si>
  <si>
    <t>RESTSALDO</t>
  </si>
  <si>
    <t>TOTAAL BESCHIKBAAR ACTIEF VOOR DE SCHULDEISERS</t>
  </si>
  <si>
    <t>FORFAIT</t>
  </si>
  <si>
    <t>REDACTIE EINDVERSLAG</t>
  </si>
  <si>
    <t>PARKEERKOSTEN</t>
  </si>
  <si>
    <t>WERKELIJKE KOST</t>
  </si>
  <si>
    <t>NAAM</t>
  </si>
  <si>
    <t>AANGETEKENDE BRIEVEN</t>
  </si>
  <si>
    <t>VERZENDINGSKOST</t>
  </si>
  <si>
    <t>TELEFOON,MAIL,FAX …</t>
  </si>
  <si>
    <t>NOMINAAL BEDRAG (OPTELSOM VAN ALLE BETALINGEN AAN DERDEN)</t>
  </si>
  <si>
    <t>KOSTEN AAN DERDEN (AUTOMATISCH VERREKEND OP TOTAAL ZONDER BTW.)</t>
  </si>
  <si>
    <t>WEERHOUDEN FACTUUR BEDRAG (MAXIMAAL TEN BELOPE VAN HET BESCHIKBAAR ACTIEF)</t>
  </si>
  <si>
    <t>VERLIESPOST</t>
  </si>
  <si>
    <t>TOTAAL (NOG TE RECUPEREREN KOSTEN AAN DERDEN VIA ERELOONSTAAT)</t>
  </si>
  <si>
    <t>CONTROLE MODULE VOOR CURATOR ONBEHEERDE NALATENSCHAP : ERELOONSTAAT -EN UITSPLITSINGSVOORSTEL</t>
  </si>
  <si>
    <t>MOTIVERING WEERGEVEN IN EINDVERSLAG</t>
  </si>
  <si>
    <t>AANVULLEND ERELOON</t>
  </si>
  <si>
    <t>FORFAITAIR ERELOON</t>
  </si>
  <si>
    <t>KOSTEN</t>
  </si>
  <si>
    <t>OPSTART DOSSIER</t>
  </si>
  <si>
    <t>ERELOON CURATOR</t>
  </si>
  <si>
    <t>DEPOSITO &amp; CONSIGNATIEKAS</t>
  </si>
  <si>
    <t>GEREALISEERD ACTIEF (OPTELSOM VAN ALLE ACTIVA + KOSTEN BETAALD AAN DERDEN VIA RUBRIEKREKENING)</t>
  </si>
  <si>
    <t>BESCHIKBAAR ACTIEF (OPTELSOM VAN ALLE ACTIVA - KOSTEN BETAALD AAN DERDEN VIA RUBRIEKREKENING)</t>
  </si>
  <si>
    <t>VACATIES WEERGEVEN IN EINDVERSLAG</t>
  </si>
  <si>
    <t>XX/B/XXXX</t>
  </si>
  <si>
    <t>Y</t>
  </si>
  <si>
    <t>1.</t>
  </si>
  <si>
    <t>2.</t>
  </si>
  <si>
    <t>3.</t>
  </si>
  <si>
    <t>4.</t>
  </si>
  <si>
    <t>5.</t>
  </si>
  <si>
    <t>6.</t>
  </si>
  <si>
    <t>7.</t>
  </si>
  <si>
    <t>C</t>
  </si>
  <si>
    <t>D</t>
  </si>
  <si>
    <t>E</t>
  </si>
  <si>
    <t>F</t>
  </si>
  <si>
    <t>G</t>
  </si>
  <si>
    <t>B</t>
  </si>
  <si>
    <t>TUSSENSALDO</t>
  </si>
  <si>
    <t>(= nominaal bedrag of ponds ponds gewijs)</t>
  </si>
  <si>
    <t>Z</t>
  </si>
  <si>
    <t>SUBTOTAAL</t>
  </si>
  <si>
    <t>VERGOEDINGSMODULE VOOR AANSTELLINGEN NA 22.02.2017 GERECHTELIJK ARRONDISSEMENT WEST-VLAANDEREN</t>
  </si>
  <si>
    <t>X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</si>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</sst>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0" fillId="0" borderId="5" xfId="0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/>
    <xf numFmtId="2" fontId="0" fillId="0" borderId="1" xfId="0" applyNumberForma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3" xfId="0" applyBorder="1"/>
    <xf numFmtId="2" fontId="0" fillId="0" borderId="4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5" xfId="0" applyNumberFormat="1" applyBorder="1"/>
    <xf numFmtId="0" fontId="0" fillId="0" borderId="0" xfId="0" applyFont="1"/>
    <xf numFmtId="0" fontId="0" fillId="0" borderId="5" xfId="0" applyBorder="1" applyAlignment="1">
      <alignment horizontal="right"/>
    </xf>
    <xf numFmtId="0" fontId="1" fillId="0" borderId="8" xfId="0" applyFont="1" applyBorder="1"/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6" xfId="0" applyFont="1" applyBorder="1"/>
    <xf numFmtId="0" fontId="0" fillId="0" borderId="6" xfId="0" applyBorder="1" applyAlignment="1">
      <alignment horizontal="right"/>
    </xf>
    <xf numFmtId="0" fontId="1" fillId="0" borderId="11" xfId="0" applyFont="1" applyBorder="1"/>
    <xf numFmtId="0" fontId="0" fillId="0" borderId="0" xfId="0" applyBorder="1" applyAlignment="1">
      <alignment horizontal="right"/>
    </xf>
    <xf numFmtId="0" fontId="0" fillId="0" borderId="11" xfId="0" applyBorder="1"/>
    <xf numFmtId="0" fontId="0" fillId="0" borderId="9" xfId="0" applyBorder="1"/>
    <xf numFmtId="164" fontId="0" fillId="2" borderId="1" xfId="0" applyNumberFormat="1" applyFill="1" applyBorder="1" applyProtection="1"/>
    <xf numFmtId="164" fontId="0" fillId="3" borderId="1" xfId="0" applyNumberFormat="1" applyFill="1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10" xfId="0" applyNumberFormat="1" applyBorder="1"/>
    <xf numFmtId="164" fontId="2" fillId="2" borderId="1" xfId="0" applyNumberFormat="1" applyFont="1" applyFill="1" applyBorder="1"/>
    <xf numFmtId="164" fontId="0" fillId="4" borderId="1" xfId="0" applyNumberFormat="1" applyFill="1" applyBorder="1" applyProtection="1"/>
    <xf numFmtId="164" fontId="0" fillId="4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5" borderId="1" xfId="0" applyNumberFormat="1" applyFill="1" applyBorder="1" applyProtection="1">
      <protection locked="0"/>
    </xf>
    <xf numFmtId="164" fontId="0" fillId="5" borderId="1" xfId="0" applyNumberFormat="1" applyFill="1" applyBorder="1" applyAlignment="1" applyProtection="1">
      <alignment horizontal="right"/>
      <protection locked="0"/>
    </xf>
    <xf numFmtId="2" fontId="0" fillId="5" borderId="3" xfId="0" applyNumberFormat="1" applyFill="1" applyBorder="1"/>
    <xf numFmtId="0" fontId="0" fillId="5" borderId="4" xfId="0" applyFill="1" applyBorder="1"/>
    <xf numFmtId="0" fontId="1" fillId="5" borderId="1" xfId="0" applyFont="1" applyFill="1" applyBorder="1" applyAlignment="1" applyProtection="1">
      <alignment horizontal="left"/>
      <protection locked="0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2" xfId="0" applyFill="1" applyBorder="1" applyProtection="1">
      <protection locked="0"/>
    </xf>
    <xf numFmtId="0" fontId="0" fillId="5" borderId="1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5" borderId="3" xfId="0" applyFill="1" applyBorder="1" applyProtection="1"/>
    <xf numFmtId="0" fontId="0" fillId="5" borderId="4" xfId="0" applyFill="1" applyBorder="1" applyProtection="1"/>
    <xf numFmtId="0" fontId="0" fillId="5" borderId="1" xfId="0" applyFill="1" applyBorder="1" applyProtection="1"/>
    <xf numFmtId="164" fontId="0" fillId="0" borderId="0" xfId="0" applyNumberFormat="1" applyFill="1" applyBorder="1" applyProtection="1"/>
    <xf numFmtId="164" fontId="0" fillId="0" borderId="0" xfId="0" applyNumberFormat="1" applyProtection="1"/>
    <xf numFmtId="2" fontId="0" fillId="0" borderId="0" xfId="0" applyNumberFormat="1" applyFont="1" applyProtection="1"/>
    <xf numFmtId="0" fontId="0" fillId="5" borderId="2" xfId="0" applyFont="1" applyFill="1" applyBorder="1" applyAlignment="1" applyProtection="1">
      <protection locked="0"/>
    </xf>
    <xf numFmtId="0" fontId="0" fillId="5" borderId="4" xfId="0" applyFont="1" applyFill="1" applyBorder="1" applyAlignment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3" workbookViewId="0">
      <selection activeCell="B3" sqref="B3"/>
    </sheetView>
  </sheetViews>
  <sheetFormatPr defaultRowHeight="15" x14ac:dyDescent="0.25"/>
  <cols>
    <col min="1" max="1" width="24.7109375" customWidth="1"/>
    <col min="2" max="2" width="39.7109375" customWidth="1"/>
    <col min="3" max="3" width="15.85546875" customWidth="1"/>
    <col min="4" max="4" width="17" customWidth="1"/>
    <col min="5" max="5" width="16.85546875" customWidth="1"/>
    <col min="7" max="7" width="6.140625" customWidth="1"/>
  </cols>
  <sheetData>
    <row r="1" spans="1:5" x14ac:dyDescent="0.25">
      <c r="A1" s="66" t="s">
        <v>65</v>
      </c>
      <c r="B1" s="67"/>
      <c r="C1" s="67"/>
      <c r="D1" s="67"/>
      <c r="E1" s="68"/>
    </row>
    <row r="2" spans="1:5" s="6" customFormat="1" x14ac:dyDescent="0.25">
      <c r="A2" s="66" t="s">
        <v>35</v>
      </c>
      <c r="B2" s="67"/>
      <c r="C2" s="67"/>
      <c r="D2" s="67"/>
      <c r="E2" s="68"/>
    </row>
    <row r="3" spans="1:5" s="6" customFormat="1" x14ac:dyDescent="0.25">
      <c r="A3" s="4" t="s">
        <v>13</v>
      </c>
      <c r="B3" s="50" t="s">
        <v>46</v>
      </c>
      <c r="C3" s="25" t="s">
        <v>26</v>
      </c>
      <c r="D3" s="64"/>
      <c r="E3" s="65"/>
    </row>
    <row r="4" spans="1:5" s="6" customFormat="1" x14ac:dyDescent="0.25">
      <c r="A4" s="12"/>
      <c r="B4" s="27"/>
      <c r="C4" s="28"/>
      <c r="D4" s="29"/>
      <c r="E4" s="29"/>
    </row>
    <row r="5" spans="1:5" x14ac:dyDescent="0.25">
      <c r="A5" s="7" t="s">
        <v>0</v>
      </c>
      <c r="B5" s="9" t="s">
        <v>38</v>
      </c>
      <c r="C5" s="8" t="s">
        <v>4</v>
      </c>
      <c r="D5" s="8" t="s">
        <v>2</v>
      </c>
      <c r="E5" s="8" t="s">
        <v>3</v>
      </c>
    </row>
    <row r="6" spans="1:5" x14ac:dyDescent="0.25">
      <c r="A6" s="6"/>
      <c r="B6" s="6"/>
    </row>
    <row r="7" spans="1:5" x14ac:dyDescent="0.25">
      <c r="A7" s="6"/>
      <c r="B7" s="6" t="s">
        <v>45</v>
      </c>
      <c r="C7" s="51">
        <v>5</v>
      </c>
      <c r="D7" s="11">
        <v>150</v>
      </c>
      <c r="E7" s="11">
        <f>SUM(C7*D7)</f>
        <v>750</v>
      </c>
    </row>
    <row r="8" spans="1:5" x14ac:dyDescent="0.25">
      <c r="A8" s="6"/>
      <c r="B8" s="6"/>
    </row>
    <row r="9" spans="1:5" x14ac:dyDescent="0.25">
      <c r="A9" s="7" t="s">
        <v>1</v>
      </c>
      <c r="B9" s="9" t="s">
        <v>39</v>
      </c>
      <c r="C9" s="8" t="s">
        <v>4</v>
      </c>
      <c r="D9" s="8" t="s">
        <v>2</v>
      </c>
      <c r="E9" s="8" t="s">
        <v>3</v>
      </c>
    </row>
    <row r="10" spans="1:5" x14ac:dyDescent="0.25">
      <c r="A10" s="6"/>
      <c r="B10" s="6"/>
    </row>
    <row r="11" spans="1:5" x14ac:dyDescent="0.25">
      <c r="A11" s="6"/>
      <c r="B11" s="6" t="s">
        <v>40</v>
      </c>
      <c r="C11" s="45" t="s">
        <v>22</v>
      </c>
      <c r="D11" s="11">
        <v>75</v>
      </c>
      <c r="E11" s="11">
        <v>75</v>
      </c>
    </row>
    <row r="12" spans="1:5" x14ac:dyDescent="0.25">
      <c r="A12" s="6"/>
      <c r="B12" s="6" t="s">
        <v>5</v>
      </c>
      <c r="C12" s="51">
        <v>22</v>
      </c>
      <c r="D12" s="11">
        <v>10</v>
      </c>
      <c r="E12" s="11">
        <f>SUM(D12*C12)</f>
        <v>220</v>
      </c>
    </row>
    <row r="13" spans="1:5" x14ac:dyDescent="0.25">
      <c r="A13" s="26"/>
      <c r="B13" s="23" t="s">
        <v>27</v>
      </c>
      <c r="C13" s="51">
        <v>1</v>
      </c>
      <c r="D13" s="11">
        <v>10</v>
      </c>
      <c r="E13" s="11">
        <f>SUM(C13*D13)</f>
        <v>10</v>
      </c>
    </row>
    <row r="14" spans="1:5" x14ac:dyDescent="0.25">
      <c r="A14" s="26"/>
      <c r="B14" s="24" t="s">
        <v>28</v>
      </c>
      <c r="C14" s="44" t="s">
        <v>25</v>
      </c>
      <c r="D14" s="52">
        <v>0</v>
      </c>
      <c r="E14" s="11">
        <f>SUM(D14)</f>
        <v>0</v>
      </c>
    </row>
    <row r="15" spans="1:5" x14ac:dyDescent="0.25">
      <c r="A15" s="6"/>
      <c r="B15" s="6" t="s">
        <v>29</v>
      </c>
      <c r="C15" s="45" t="s">
        <v>22</v>
      </c>
      <c r="D15" s="11">
        <v>150</v>
      </c>
      <c r="E15" s="11">
        <v>150</v>
      </c>
    </row>
    <row r="16" spans="1:5" x14ac:dyDescent="0.25">
      <c r="A16" s="6"/>
      <c r="B16" s="6" t="s">
        <v>23</v>
      </c>
      <c r="C16" s="45" t="s">
        <v>22</v>
      </c>
      <c r="D16" s="11">
        <v>50</v>
      </c>
      <c r="E16" s="11">
        <v>50</v>
      </c>
    </row>
    <row r="17" spans="1:6" x14ac:dyDescent="0.25">
      <c r="A17" s="6"/>
      <c r="B17" s="6" t="s">
        <v>6</v>
      </c>
      <c r="C17" s="51">
        <v>15</v>
      </c>
      <c r="D17" s="11">
        <v>0.5</v>
      </c>
      <c r="E17" s="11">
        <f>SUM(D17*C17)</f>
        <v>7.5</v>
      </c>
    </row>
    <row r="18" spans="1:6" x14ac:dyDescent="0.25">
      <c r="A18" s="6"/>
      <c r="B18" s="6" t="s">
        <v>24</v>
      </c>
      <c r="C18" s="44" t="s">
        <v>25</v>
      </c>
      <c r="D18" s="52">
        <v>0</v>
      </c>
      <c r="E18" s="11">
        <f>SUM(D18)</f>
        <v>0</v>
      </c>
    </row>
    <row r="19" spans="1:6" x14ac:dyDescent="0.25">
      <c r="A19" s="6"/>
      <c r="B19" s="6"/>
    </row>
    <row r="20" spans="1:6" x14ac:dyDescent="0.25">
      <c r="A20" s="9" t="s">
        <v>7</v>
      </c>
      <c r="B20" s="9" t="s">
        <v>37</v>
      </c>
      <c r="C20" s="8" t="s">
        <v>4</v>
      </c>
      <c r="D20" s="8" t="s">
        <v>2</v>
      </c>
      <c r="E20" s="8" t="s">
        <v>3</v>
      </c>
    </row>
    <row r="21" spans="1:6" x14ac:dyDescent="0.25">
      <c r="A21" s="6"/>
      <c r="B21" s="6"/>
    </row>
    <row r="22" spans="1:6" x14ac:dyDescent="0.25">
      <c r="A22" s="12"/>
      <c r="B22" s="12" t="s">
        <v>36</v>
      </c>
      <c r="C22" s="51">
        <v>6</v>
      </c>
      <c r="D22" s="11">
        <v>125</v>
      </c>
      <c r="E22" s="11">
        <f>SUM(D22*C22)</f>
        <v>750</v>
      </c>
    </row>
    <row r="23" spans="1:6" x14ac:dyDescent="0.25">
      <c r="A23" s="10"/>
      <c r="B23" s="10"/>
      <c r="C23" s="3"/>
      <c r="D23" s="20"/>
      <c r="E23" s="20"/>
    </row>
    <row r="24" spans="1:6" x14ac:dyDescent="0.25">
      <c r="A24" s="6" t="s">
        <v>64</v>
      </c>
      <c r="B24" s="6"/>
      <c r="E24" s="11">
        <f>SUM(E5:E22)</f>
        <v>2012.5</v>
      </c>
    </row>
    <row r="25" spans="1:6" x14ac:dyDescent="0.25">
      <c r="A25" s="6" t="s">
        <v>8</v>
      </c>
      <c r="B25" s="6"/>
      <c r="E25" s="11">
        <f>SUM(E24/100*21)</f>
        <v>422.625</v>
      </c>
    </row>
    <row r="26" spans="1:6" x14ac:dyDescent="0.25">
      <c r="A26" s="6" t="s">
        <v>61</v>
      </c>
      <c r="B26" s="6"/>
      <c r="E26" s="11">
        <f>SUM(E24:E25)</f>
        <v>2435.125</v>
      </c>
    </row>
    <row r="27" spans="1:6" x14ac:dyDescent="0.25">
      <c r="A27" s="6" t="s">
        <v>18</v>
      </c>
      <c r="B27" s="6"/>
      <c r="E27" s="11">
        <f>SUM(E24+E25+E33)</f>
        <v>2635.125</v>
      </c>
    </row>
    <row r="28" spans="1:6" x14ac:dyDescent="0.25">
      <c r="A28" s="6"/>
      <c r="B28" s="6"/>
    </row>
    <row r="29" spans="1:6" x14ac:dyDescent="0.25">
      <c r="A29" s="4" t="s">
        <v>31</v>
      </c>
      <c r="B29" s="5"/>
      <c r="C29" s="16"/>
      <c r="D29" s="16"/>
      <c r="E29" s="17"/>
    </row>
    <row r="30" spans="1:6" x14ac:dyDescent="0.25">
      <c r="A30" s="12"/>
      <c r="B30" s="12"/>
      <c r="C30" s="18"/>
      <c r="D30" s="18"/>
      <c r="E30" s="19"/>
    </row>
    <row r="31" spans="1:6" ht="14.45" x14ac:dyDescent="0.3">
      <c r="A31" s="12" t="s">
        <v>30</v>
      </c>
      <c r="B31" s="12"/>
      <c r="C31" s="18"/>
      <c r="D31" s="18"/>
      <c r="E31" s="52">
        <v>350</v>
      </c>
      <c r="F31" s="18"/>
    </row>
    <row r="32" spans="1:6" ht="14.45" x14ac:dyDescent="0.3">
      <c r="A32" s="10" t="s">
        <v>16</v>
      </c>
      <c r="B32" s="10"/>
      <c r="C32" s="3"/>
      <c r="D32" s="3"/>
      <c r="E32" s="52">
        <v>150</v>
      </c>
      <c r="F32" s="18"/>
    </row>
    <row r="33" spans="1:7" x14ac:dyDescent="0.25">
      <c r="A33" s="12" t="s">
        <v>34</v>
      </c>
      <c r="B33" s="12"/>
      <c r="C33" s="18"/>
      <c r="D33" s="18"/>
      <c r="E33" s="11">
        <f>SUM(E31-E32)</f>
        <v>200</v>
      </c>
      <c r="F33" s="18"/>
    </row>
    <row r="34" spans="1:7" x14ac:dyDescent="0.25">
      <c r="A34" s="4" t="s">
        <v>17</v>
      </c>
      <c r="B34" s="5"/>
      <c r="C34" s="16"/>
      <c r="D34" s="16"/>
      <c r="E34" s="17"/>
      <c r="F34" s="18"/>
    </row>
    <row r="35" spans="1:7" ht="14.45" x14ac:dyDescent="0.3">
      <c r="A35" s="12"/>
      <c r="B35" s="12"/>
      <c r="C35" s="18"/>
      <c r="D35" s="18"/>
      <c r="E35" s="19"/>
      <c r="F35" s="18"/>
    </row>
    <row r="36" spans="1:7" ht="14.45" x14ac:dyDescent="0.3">
      <c r="A36" s="12" t="s">
        <v>43</v>
      </c>
      <c r="B36" s="12"/>
      <c r="C36" s="18"/>
      <c r="D36" s="18"/>
      <c r="E36" s="46">
        <v>5000</v>
      </c>
      <c r="F36" s="18"/>
    </row>
    <row r="37" spans="1:7" x14ac:dyDescent="0.25">
      <c r="A37" s="12"/>
      <c r="B37" s="12"/>
      <c r="C37" s="18"/>
      <c r="D37" s="18"/>
      <c r="E37" s="19"/>
    </row>
    <row r="38" spans="1:7" x14ac:dyDescent="0.25">
      <c r="A38" s="6" t="s">
        <v>44</v>
      </c>
      <c r="B38" s="6"/>
      <c r="E38" s="41">
        <f>SUM(E36-E32)</f>
        <v>4850</v>
      </c>
    </row>
    <row r="39" spans="1:7" x14ac:dyDescent="0.25">
      <c r="A39" s="6"/>
      <c r="B39" s="6"/>
      <c r="F39" s="69" t="s">
        <v>33</v>
      </c>
      <c r="G39" s="69"/>
    </row>
    <row r="40" spans="1:7" x14ac:dyDescent="0.25">
      <c r="A40" s="6" t="s">
        <v>32</v>
      </c>
      <c r="B40" s="6"/>
      <c r="C40" s="6"/>
      <c r="D40" s="6"/>
      <c r="E40" s="43">
        <f>IF(E27&gt;E38,E38,E27)</f>
        <v>2635.125</v>
      </c>
      <c r="F40" s="70">
        <f>SUM(E27-E40)</f>
        <v>0</v>
      </c>
      <c r="G40" s="70"/>
    </row>
    <row r="41" spans="1:7" x14ac:dyDescent="0.25">
      <c r="A41" s="6"/>
      <c r="B41" s="6"/>
      <c r="C41" s="6"/>
      <c r="D41" s="6"/>
      <c r="E41" s="12"/>
    </row>
    <row r="42" spans="1:7" x14ac:dyDescent="0.25">
      <c r="A42" s="6" t="s">
        <v>21</v>
      </c>
      <c r="B42" s="6"/>
      <c r="E42" s="37">
        <f>SUM(E38-E40)</f>
        <v>2214.875</v>
      </c>
    </row>
    <row r="43" spans="1:7" x14ac:dyDescent="0.25">
      <c r="A43" s="6"/>
      <c r="B43" s="6"/>
    </row>
    <row r="44" spans="1:7" x14ac:dyDescent="0.25">
      <c r="A44" s="23" t="s">
        <v>9</v>
      </c>
      <c r="B44" s="30" t="s">
        <v>14</v>
      </c>
      <c r="C44" s="30"/>
      <c r="D44" s="31" t="s">
        <v>10</v>
      </c>
      <c r="E44" s="38">
        <f>SUM(C52+C53+C54)</f>
        <v>20</v>
      </c>
    </row>
    <row r="45" spans="1:7" x14ac:dyDescent="0.25">
      <c r="A45" s="32"/>
      <c r="B45" s="12" t="s">
        <v>15</v>
      </c>
      <c r="C45" s="12"/>
      <c r="D45" s="33" t="s">
        <v>10</v>
      </c>
      <c r="E45" s="39">
        <f>SUM(C57+C58+C59+C60+C61+C62+C63)</f>
        <v>2150.0250000000001</v>
      </c>
    </row>
    <row r="46" spans="1:7" x14ac:dyDescent="0.25">
      <c r="A46" s="34"/>
      <c r="B46" s="10" t="s">
        <v>42</v>
      </c>
      <c r="C46" s="3"/>
      <c r="D46" s="22" t="s">
        <v>20</v>
      </c>
      <c r="E46" s="40">
        <f>SUM(C65)</f>
        <v>44.85</v>
      </c>
    </row>
    <row r="47" spans="1:7" x14ac:dyDescent="0.25">
      <c r="A47" s="35"/>
      <c r="B47" s="10" t="s">
        <v>19</v>
      </c>
      <c r="C47" s="3"/>
      <c r="D47" s="3"/>
      <c r="E47" s="37">
        <f>SUM(E42-E44-E46-E45)</f>
        <v>0</v>
      </c>
    </row>
    <row r="49" spans="1:6" x14ac:dyDescent="0.25">
      <c r="A49" s="6" t="s">
        <v>11</v>
      </c>
      <c r="B49" s="6" t="s">
        <v>41</v>
      </c>
      <c r="C49" s="42">
        <f>SUM(E40)</f>
        <v>2635.125</v>
      </c>
      <c r="D49" s="51" t="s">
        <v>12</v>
      </c>
      <c r="E49" s="48"/>
      <c r="F49" s="49"/>
    </row>
    <row r="50" spans="1:6" x14ac:dyDescent="0.25">
      <c r="A50" s="6"/>
      <c r="B50" s="21"/>
      <c r="C50" s="63"/>
      <c r="E50" s="2"/>
    </row>
    <row r="51" spans="1:6" x14ac:dyDescent="0.25">
      <c r="A51" s="6"/>
      <c r="B51" s="13" t="s">
        <v>14</v>
      </c>
      <c r="C51" s="15" t="s">
        <v>62</v>
      </c>
      <c r="D51" s="1"/>
      <c r="E51" s="2"/>
    </row>
    <row r="52" spans="1:6" x14ac:dyDescent="0.25">
      <c r="A52" s="14" t="s">
        <v>48</v>
      </c>
      <c r="B52" s="53" t="s">
        <v>66</v>
      </c>
      <c r="C52" s="46">
        <v>20</v>
      </c>
      <c r="D52" s="54" t="s">
        <v>12</v>
      </c>
      <c r="E52" s="58"/>
      <c r="F52" s="59"/>
    </row>
    <row r="53" spans="1:6" x14ac:dyDescent="0.25">
      <c r="A53" s="14" t="s">
        <v>49</v>
      </c>
      <c r="B53" s="53" t="s">
        <v>47</v>
      </c>
      <c r="C53" s="46">
        <v>0</v>
      </c>
      <c r="D53" s="51" t="s">
        <v>12</v>
      </c>
      <c r="E53" s="60"/>
      <c r="F53" s="60"/>
    </row>
    <row r="54" spans="1:6" x14ac:dyDescent="0.25">
      <c r="A54" s="14" t="s">
        <v>50</v>
      </c>
      <c r="B54" s="53" t="s">
        <v>63</v>
      </c>
      <c r="C54" s="46">
        <v>0</v>
      </c>
      <c r="D54" s="51" t="s">
        <v>12</v>
      </c>
      <c r="E54" s="60"/>
      <c r="F54" s="60"/>
    </row>
    <row r="55" spans="1:6" x14ac:dyDescent="0.25">
      <c r="A55" s="14"/>
      <c r="B55" s="56"/>
      <c r="C55" s="61"/>
      <c r="D55" s="57"/>
      <c r="E55" s="57"/>
      <c r="F55" s="57"/>
    </row>
    <row r="56" spans="1:6" x14ac:dyDescent="0.25">
      <c r="B56" s="13" t="s">
        <v>15</v>
      </c>
      <c r="C56" s="15" t="s">
        <v>62</v>
      </c>
    </row>
    <row r="57" spans="1:6" x14ac:dyDescent="0.25">
      <c r="A57" s="14" t="s">
        <v>48</v>
      </c>
      <c r="B57" s="55" t="s">
        <v>67</v>
      </c>
      <c r="C57" s="46">
        <v>120</v>
      </c>
      <c r="D57" s="54" t="s">
        <v>12</v>
      </c>
      <c r="E57" s="58"/>
      <c r="F57" s="59"/>
    </row>
    <row r="58" spans="1:6" x14ac:dyDescent="0.25">
      <c r="A58" s="14" t="s">
        <v>49</v>
      </c>
      <c r="B58" s="55" t="s">
        <v>60</v>
      </c>
      <c r="C58" s="46">
        <v>1500</v>
      </c>
      <c r="D58" s="54" t="s">
        <v>12</v>
      </c>
      <c r="E58" s="58"/>
      <c r="F58" s="59"/>
    </row>
    <row r="59" spans="1:6" x14ac:dyDescent="0.25">
      <c r="A59" s="14" t="s">
        <v>50</v>
      </c>
      <c r="B59" s="55" t="s">
        <v>55</v>
      </c>
      <c r="C59" s="46">
        <v>100</v>
      </c>
      <c r="D59" s="54" t="s">
        <v>12</v>
      </c>
      <c r="E59" s="58"/>
      <c r="F59" s="59"/>
    </row>
    <row r="60" spans="1:6" x14ac:dyDescent="0.25">
      <c r="A60" s="14" t="s">
        <v>51</v>
      </c>
      <c r="B60" s="55" t="s">
        <v>56</v>
      </c>
      <c r="C60" s="46">
        <v>130.02500000000001</v>
      </c>
      <c r="D60" s="54" t="s">
        <v>12</v>
      </c>
      <c r="E60" s="58"/>
      <c r="F60" s="59"/>
    </row>
    <row r="61" spans="1:6" x14ac:dyDescent="0.25">
      <c r="A61" s="14" t="s">
        <v>52</v>
      </c>
      <c r="B61" s="55" t="s">
        <v>57</v>
      </c>
      <c r="C61" s="46">
        <v>300</v>
      </c>
      <c r="D61" s="54" t="s">
        <v>12</v>
      </c>
      <c r="E61" s="58"/>
      <c r="F61" s="59"/>
    </row>
    <row r="62" spans="1:6" x14ac:dyDescent="0.25">
      <c r="A62" s="14" t="s">
        <v>53</v>
      </c>
      <c r="B62" s="55" t="s">
        <v>58</v>
      </c>
      <c r="C62" s="46">
        <v>0</v>
      </c>
      <c r="D62" s="54" t="s">
        <v>12</v>
      </c>
      <c r="E62" s="58"/>
      <c r="F62" s="59"/>
    </row>
    <row r="63" spans="1:6" x14ac:dyDescent="0.25">
      <c r="A63" s="14" t="s">
        <v>54</v>
      </c>
      <c r="B63" s="55" t="s">
        <v>59</v>
      </c>
      <c r="C63" s="46">
        <v>0</v>
      </c>
      <c r="D63" s="54" t="s">
        <v>12</v>
      </c>
      <c r="E63" s="58"/>
      <c r="F63" s="59"/>
    </row>
    <row r="64" spans="1:6" x14ac:dyDescent="0.25">
      <c r="A64" s="14"/>
      <c r="B64" s="15"/>
      <c r="C64" s="62"/>
    </row>
    <row r="65" spans="2:6" x14ac:dyDescent="0.25">
      <c r="B65" s="10" t="s">
        <v>42</v>
      </c>
      <c r="C65" s="47">
        <v>44.85</v>
      </c>
      <c r="D65" s="54" t="s">
        <v>12</v>
      </c>
      <c r="E65" s="58"/>
      <c r="F65" s="59"/>
    </row>
    <row r="66" spans="2:6" x14ac:dyDescent="0.25">
      <c r="C66" s="36">
        <f>SUM(C49+C52+C53+C57+C58+C59+C60+C61+C62+C63+C65)</f>
        <v>4850</v>
      </c>
    </row>
  </sheetData>
  <sheetProtection algorithmName="SHA-512" hashValue="EeGuIVzcGFzTN0G1yxOAm6pl5BHZ6ljzlTM9x29pITbH8NKR1YTHNlXaRRmoFlhyLZi5NNcynDQ55AQYxss2uQ==" saltValue="mEOrTY1dWHYWUMrK/Pns5w==" spinCount="100000" sheet="1" objects="1" scenarios="1" selectLockedCells="1"/>
  <mergeCells count="5">
    <mergeCell ref="D3:E3"/>
    <mergeCell ref="A2:E2"/>
    <mergeCell ref="A1:E1"/>
    <mergeCell ref="F39:G39"/>
    <mergeCell ref="F40:G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HP-LUCAS</dc:creator>
  <cp:lastModifiedBy>HP-LUCAS</cp:lastModifiedBy>
  <cp:lastPrinted>2018-10-13T11:34:33Z</cp:lastPrinted>
  <dcterms:created xsi:type="dcterms:W3CDTF">2015-05-02T08:31:31Z</dcterms:created>
  <dcterms:modified xsi:type="dcterms:W3CDTF">2018-10-13T11:36:01Z</dcterms:modified>
</cp:coreProperties>
</file>